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355" windowHeight="8445" activeTab="0"/>
  </bookViews>
  <sheets>
    <sheet name="Gas Meter Calculations" sheetId="1" r:id="rId1"/>
    <sheet name="Atmosperic Pressures" sheetId="2" r:id="rId2"/>
    <sheet name="Sheet3" sheetId="3" state="hidden" r:id="rId3"/>
  </sheets>
  <definedNames/>
  <calcPr fullCalcOnLoad="1"/>
</workbook>
</file>

<file path=xl/sharedStrings.xml><?xml version="1.0" encoding="utf-8"?>
<sst xmlns="http://schemas.openxmlformats.org/spreadsheetml/2006/main" count="75" uniqueCount="69">
  <si>
    <t>Section 1:  Data Input</t>
  </si>
  <si>
    <t>Low</t>
  </si>
  <si>
    <t>High</t>
  </si>
  <si>
    <t>NuFlo Turbine K-factor:</t>
  </si>
  <si>
    <t>(from white tag on neck of meter)</t>
  </si>
  <si>
    <t>Pulses / ACF</t>
  </si>
  <si>
    <t>Section 2:  Calculations</t>
  </si>
  <si>
    <t>Temperature Range (Flowing)°F:</t>
  </si>
  <si>
    <t>Average Temperature (Flowing)°F:</t>
  </si>
  <si>
    <t>Atmospheric Pressure (PSI):</t>
  </si>
  <si>
    <t>Pulses / Standard Cubic Meter</t>
  </si>
  <si>
    <t>Pulses / US. Gallon</t>
  </si>
  <si>
    <t>Pulses / Actual Cubic Meter:</t>
  </si>
  <si>
    <t>Based on 60°F &amp; 14.73 PSIA</t>
  </si>
  <si>
    <t>Base Pressure (PSIA)</t>
  </si>
  <si>
    <t>Base Temperature (°F):</t>
  </si>
  <si>
    <t>Determining Atmospheric Pressure from Elevation</t>
  </si>
  <si>
    <t>(Feet Above Sea Level)</t>
  </si>
  <si>
    <t>Elevation</t>
  </si>
  <si>
    <t>Atmospheric Pressure</t>
  </si>
  <si>
    <t>(Pounds per Square Inch)</t>
  </si>
  <si>
    <t>Pressure =</t>
  </si>
  <si>
    <t>(55096 - (Elevation - 361)) X 14.54</t>
  </si>
  <si>
    <t>55096 + (Elevation - 361)</t>
  </si>
  <si>
    <t>Elevation = Feet Above Sea Level</t>
  </si>
  <si>
    <t>Pressure = Atmosheric Pressure in terms of PSIA</t>
  </si>
  <si>
    <t>This Formula is referenced in AGA Report # 3-A, 1985, Page 18</t>
  </si>
  <si>
    <t>Refer to Sheet 2</t>
  </si>
  <si>
    <t>Edmonton is approximately 2200 feet above sea level</t>
  </si>
  <si>
    <t>Use 13.60 if unknown</t>
  </si>
  <si>
    <r>
      <t xml:space="preserve">For Edmonton this number would be </t>
    </r>
    <r>
      <rPr>
        <b/>
        <sz val="10"/>
        <color indexed="10"/>
        <rFont val="Arial"/>
        <family val="2"/>
      </rPr>
      <t>13.60</t>
    </r>
    <r>
      <rPr>
        <sz val="10"/>
        <rFont val="Arial"/>
        <family val="0"/>
      </rPr>
      <t xml:space="preserve"> PSIA</t>
    </r>
  </si>
  <si>
    <t>MC-II Flow Analyzer</t>
  </si>
  <si>
    <t>MC-I Flow Analyzer</t>
  </si>
  <si>
    <t>MC-I Programming</t>
  </si>
  <si>
    <t>Input this number:</t>
  </si>
  <si>
    <t>as your k-factor (Pu.P.gAL).</t>
  </si>
  <si>
    <t>Select your display to read out in cubic meters (nn3) and cubic meters per day (nn3Pd)</t>
  </si>
  <si>
    <t>Follow programming instructions provided with your totalizer</t>
  </si>
  <si>
    <t>MC-II Programming (New Style)</t>
  </si>
  <si>
    <t>MC-II Programming (Old Style)</t>
  </si>
  <si>
    <t>as your k-factor (Pulses per cubic meter).</t>
  </si>
  <si>
    <t>Ensure to have your ONC jumper activated to read out in cubic meters per day</t>
  </si>
  <si>
    <t>Data supplied by turbine manufacturer</t>
  </si>
  <si>
    <t>Application specific data - customer supplied</t>
  </si>
  <si>
    <t>Calculation Data</t>
  </si>
  <si>
    <t>Totalizer Programming Data</t>
  </si>
  <si>
    <t>This number must be less that 32767.  You may have to use a decimal multiplier to correct for this.</t>
  </si>
  <si>
    <t>Section 3:  Programming</t>
  </si>
  <si>
    <t>Pressure Range (PSIG):</t>
  </si>
  <si>
    <t>Average Pressure (PSIG)</t>
  </si>
  <si>
    <t>Atmospheric Pressure(PSIA):</t>
  </si>
  <si>
    <t>Conversions (if required)</t>
  </si>
  <si>
    <t>Input (kPa)</t>
  </si>
  <si>
    <t>Output (PSI)</t>
  </si>
  <si>
    <t>kPa to PSI Conversion:</t>
  </si>
  <si>
    <r>
      <t>Input (</t>
    </r>
    <r>
      <rPr>
        <sz val="10"/>
        <rFont val="Arial"/>
        <family val="2"/>
      </rPr>
      <t>°</t>
    </r>
    <r>
      <rPr>
        <sz val="10"/>
        <rFont val="Arial"/>
        <family val="0"/>
      </rPr>
      <t>C)</t>
    </r>
  </si>
  <si>
    <r>
      <t>Output (</t>
    </r>
    <r>
      <rPr>
        <sz val="10"/>
        <rFont val="Arial"/>
        <family val="2"/>
      </rPr>
      <t>°</t>
    </r>
    <r>
      <rPr>
        <sz val="10"/>
        <rFont val="Arial"/>
        <family val="0"/>
      </rPr>
      <t>F)</t>
    </r>
  </si>
  <si>
    <t>°C to °F Conversion:</t>
  </si>
  <si>
    <t>Theory</t>
  </si>
  <si>
    <t>Temperature:</t>
  </si>
  <si>
    <t>Pressure:</t>
  </si>
  <si>
    <t>K-factor (Pulses):</t>
  </si>
  <si>
    <t>Input (ACM)</t>
  </si>
  <si>
    <t>Output (ACF)</t>
  </si>
  <si>
    <t>Actual m³ to Actual ft³:</t>
  </si>
  <si>
    <t>With this conversion we are essentially "fooling" the totalizer into providing the desired display data, in this case cubic meters and cubic meters per day of gas.  Since these totalizers do not allow a gas input for a k-factor in pulses per cubic foot, nor does it allow a conversion from SI units and then the subsequent selection of outputting metric gas units, this spreadsheet provides the user with a "compensated" k-factor.  This compensated k-factor allows the user to input the k-factor into the liquid calculation portion of the totalizer's programming and thereby "fooling" the totalizer into outputting metric gas values.</t>
  </si>
  <si>
    <t>The above values were determined by the following formula:</t>
  </si>
  <si>
    <t>Created by Todd Chamney, C.Tech.  Cameron Measurement Systems, 5151 - 67th Avenue Edmonton, AB,  T6B 2R8  Phone:  (780) 468-2941</t>
  </si>
  <si>
    <t>Rev 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</si>
</sst>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Red]0.00"/>
    <numFmt numFmtId="173" formatCode="0.0"/>
    <numFmt numFmtId="174" formatCode="0.00000000"/>
    <numFmt numFmtId="175" formatCode="0.0000000"/>
    <numFmt numFmtId="176" formatCode="0.000000"/>
    <numFmt numFmtId="177" formatCode="0.00000"/>
    <numFmt numFmtId="178" formatCode="0.0000"/>
    <numFmt numFmtId="179" formatCode="0.000"/>
  </numFmts>
  <fonts count="9">
    <font>
      <sz val="10"/>
      <name val="Arial"/>
      <family val="0"/>
    </font>
    <font>
      <sz val="8"/>
      <name val="Arial"/>
      <family val="0"/>
    </font>
    <font>
      <b/>
      <sz val="12"/>
      <name val="Arial"/>
      <family val="0"/>
    </font>
    <font>
      <sz val="12"/>
      <name val="Arial"/>
      <family val="0"/>
    </font>
    <font>
      <i/>
      <sz val="10"/>
      <name val="Arial"/>
      <family val="2"/>
    </font>
    <font>
      <b/>
      <sz val="10"/>
      <color indexed="10"/>
      <name val="Arial"/>
      <family val="2"/>
    </font>
    <font>
      <sz val="6"/>
      <name val="Arial"/>
      <family val="0"/>
    </font>
    <font>
      <b/>
      <sz val="6"/>
      <name val="Arial"/>
      <family val="2"/>
    </font>
    <font>
      <b/>
      <sz val="10"/>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7"/>
        <bgColor indexed="64"/>
      </patternFill>
    </fill>
    <fill>
      <patternFill patternType="solid">
        <fgColor indexed="41"/>
        <bgColor indexed="64"/>
      </patternFill>
    </fill>
  </fills>
  <borders count="24">
    <border>
      <left/>
      <right/>
      <top/>
      <bottom/>
      <diagonal/>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thick"/>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3" fillId="0" borderId="0" xfId="0" applyFont="1" applyAlignment="1">
      <alignment/>
    </xf>
    <xf numFmtId="0" fontId="0" fillId="0" borderId="1"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2" fontId="0" fillId="0" borderId="3" xfId="0" applyNumberFormat="1" applyBorder="1" applyAlignment="1">
      <alignment horizontal="center"/>
    </xf>
    <xf numFmtId="0" fontId="0" fillId="0" borderId="4" xfId="0" applyBorder="1" applyAlignment="1">
      <alignment horizontal="center"/>
    </xf>
    <xf numFmtId="1" fontId="0" fillId="3" borderId="0" xfId="0" applyNumberFormat="1" applyFill="1" applyBorder="1" applyAlignment="1" applyProtection="1">
      <alignment/>
      <protection hidden="1"/>
    </xf>
    <xf numFmtId="0" fontId="0" fillId="4" borderId="0" xfId="0" applyFill="1" applyAlignment="1">
      <alignment/>
    </xf>
    <xf numFmtId="0" fontId="0" fillId="5" borderId="0" xfId="0" applyFill="1" applyAlignment="1">
      <alignment/>
    </xf>
    <xf numFmtId="0" fontId="0" fillId="0" borderId="5" xfId="0" applyBorder="1" applyAlignment="1">
      <alignment horizontal="center"/>
    </xf>
    <xf numFmtId="0" fontId="0" fillId="0" borderId="0" xfId="0" applyBorder="1" applyAlignment="1">
      <alignment horizontal="center"/>
    </xf>
    <xf numFmtId="0" fontId="0" fillId="0" borderId="0" xfId="0" applyFill="1" applyBorder="1" applyAlignment="1">
      <alignment horizontal="right"/>
    </xf>
    <xf numFmtId="0" fontId="0" fillId="3" borderId="0" xfId="0" applyFill="1" applyBorder="1" applyAlignment="1">
      <alignment/>
    </xf>
    <xf numFmtId="2" fontId="0" fillId="3" borderId="0" xfId="0" applyNumberFormat="1" applyFill="1" applyBorder="1" applyAlignment="1">
      <alignment/>
    </xf>
    <xf numFmtId="179" fontId="0" fillId="5" borderId="0" xfId="0" applyNumberFormat="1" applyFill="1" applyBorder="1" applyAlignment="1">
      <alignment horizontal="center"/>
    </xf>
    <xf numFmtId="173" fontId="0" fillId="5" borderId="0" xfId="0" applyNumberFormat="1" applyFill="1" applyBorder="1" applyAlignment="1">
      <alignment horizontal="center"/>
    </xf>
    <xf numFmtId="0" fontId="0" fillId="4" borderId="0" xfId="0"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0" fillId="2" borderId="0" xfId="0" applyFill="1" applyBorder="1" applyAlignment="1" applyProtection="1">
      <alignment/>
      <protection locked="0"/>
    </xf>
    <xf numFmtId="0" fontId="0" fillId="0" borderId="0" xfId="0" applyFont="1" applyAlignment="1">
      <alignment/>
    </xf>
    <xf numFmtId="0" fontId="0" fillId="6" borderId="0" xfId="0" applyFill="1" applyAlignment="1">
      <alignment horizontal="center"/>
    </xf>
    <xf numFmtId="2" fontId="0" fillId="6" borderId="0" xfId="0" applyNumberFormat="1" applyFill="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Border="1" applyAlignment="1">
      <alignment/>
    </xf>
    <xf numFmtId="179" fontId="0" fillId="3" borderId="6" xfId="0" applyNumberFormat="1" applyFill="1" applyBorder="1" applyAlignment="1">
      <alignment horizontal="center"/>
    </xf>
    <xf numFmtId="172" fontId="0" fillId="3" borderId="0" xfId="0" applyNumberFormat="1" applyFill="1" applyBorder="1" applyAlignment="1">
      <alignment horizontal="center"/>
    </xf>
    <xf numFmtId="0" fontId="8" fillId="0" borderId="0" xfId="0" applyFont="1" applyAlignment="1">
      <alignment horizontal="left"/>
    </xf>
    <xf numFmtId="0" fontId="0" fillId="0" borderId="0" xfId="0" applyFont="1" applyAlignment="1">
      <alignment horizontal="left"/>
    </xf>
    <xf numFmtId="0" fontId="5" fillId="0" borderId="0" xfId="0" applyFont="1" applyAlignment="1">
      <alignment horizontal="center" vertical="top" wrapText="1"/>
    </xf>
    <xf numFmtId="0" fontId="0" fillId="0" borderId="0" xfId="0"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6" xfId="0"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vertical="center" wrapText="1"/>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13" xfId="0"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5" fillId="0" borderId="15" xfId="0" applyFont="1" applyBorder="1" applyAlignment="1">
      <alignment horizontal="left"/>
    </xf>
    <xf numFmtId="0" fontId="5" fillId="0" borderId="10" xfId="0" applyFont="1" applyBorder="1" applyAlignment="1">
      <alignment horizontal="left"/>
    </xf>
    <xf numFmtId="0" fontId="5" fillId="0" borderId="16" xfId="0" applyFont="1" applyBorder="1" applyAlignment="1">
      <alignment horizontal="left"/>
    </xf>
    <xf numFmtId="0" fontId="0" fillId="0" borderId="16" xfId="0" applyBorder="1" applyAlignment="1">
      <alignment horizontal="center"/>
    </xf>
    <xf numFmtId="0" fontId="0" fillId="0" borderId="14" xfId="0" applyBorder="1" applyAlignment="1">
      <alignment horizontal="center"/>
    </xf>
    <xf numFmtId="0" fontId="0" fillId="0" borderId="15" xfId="0" applyBorder="1" applyAlignment="1">
      <alignment horizontal="left"/>
    </xf>
    <xf numFmtId="0" fontId="0" fillId="0" borderId="10" xfId="0" applyBorder="1" applyAlignment="1">
      <alignment horizontal="left"/>
    </xf>
    <xf numFmtId="0" fontId="0" fillId="0" borderId="15" xfId="0" applyBorder="1" applyAlignment="1">
      <alignment horizontal="center"/>
    </xf>
    <xf numFmtId="0" fontId="0" fillId="0" borderId="0" xfId="0" applyFill="1" applyBorder="1" applyAlignment="1">
      <alignment horizontal="center"/>
    </xf>
    <xf numFmtId="0" fontId="3" fillId="0" borderId="0" xfId="0" applyFont="1" applyAlignment="1">
      <alignment horizontal="center"/>
    </xf>
    <xf numFmtId="0" fontId="0" fillId="0" borderId="0" xfId="0" applyAlignment="1">
      <alignment horizontal="left" vertical="center" wrapText="1"/>
    </xf>
    <xf numFmtId="0" fontId="2" fillId="0" borderId="0" xfId="0" applyFont="1" applyAlignment="1">
      <alignment horizontal="center"/>
    </xf>
    <xf numFmtId="0" fontId="0" fillId="0" borderId="0" xfId="0" applyBorder="1" applyAlignment="1">
      <alignment horizontal="center" vertical="center"/>
    </xf>
    <xf numFmtId="0" fontId="0" fillId="0" borderId="17"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0" xfId="0" applyFont="1" applyBorder="1" applyAlignment="1">
      <alignment horizontal="left"/>
    </xf>
    <xf numFmtId="0" fontId="0" fillId="0" borderId="21" xfId="0"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133350</xdr:rowOff>
    </xdr:from>
    <xdr:to>
      <xdr:col>8</xdr:col>
      <xdr:colOff>209550</xdr:colOff>
      <xdr:row>2</xdr:row>
      <xdr:rowOff>9525</xdr:rowOff>
    </xdr:to>
    <xdr:pic>
      <xdr:nvPicPr>
        <xdr:cNvPr id="1" name="Picture 2"/>
        <xdr:cNvPicPr preferRelativeResize="1">
          <a:picLocks noChangeAspect="1"/>
        </xdr:cNvPicPr>
      </xdr:nvPicPr>
      <xdr:blipFill>
        <a:blip r:embed="rId1"/>
        <a:stretch>
          <a:fillRect/>
        </a:stretch>
      </xdr:blipFill>
      <xdr:spPr>
        <a:xfrm>
          <a:off x="3486150" y="133350"/>
          <a:ext cx="790575" cy="200025"/>
        </a:xfrm>
        <a:prstGeom prst="rect">
          <a:avLst/>
        </a:prstGeom>
        <a:noFill/>
        <a:ln w="9525" cmpd="sng">
          <a:noFill/>
        </a:ln>
      </xdr:spPr>
    </xdr:pic>
    <xdr:clientData/>
  </xdr:twoCellAnchor>
  <xdr:twoCellAnchor>
    <xdr:from>
      <xdr:col>1</xdr:col>
      <xdr:colOff>9525</xdr:colOff>
      <xdr:row>1</xdr:row>
      <xdr:rowOff>19050</xdr:rowOff>
    </xdr:from>
    <xdr:to>
      <xdr:col>4</xdr:col>
      <xdr:colOff>438150</xdr:colOff>
      <xdr:row>3</xdr:row>
      <xdr:rowOff>180975</xdr:rowOff>
    </xdr:to>
    <xdr:pic>
      <xdr:nvPicPr>
        <xdr:cNvPr id="2" name="Picture 3"/>
        <xdr:cNvPicPr preferRelativeResize="1">
          <a:picLocks noChangeAspect="1"/>
        </xdr:cNvPicPr>
      </xdr:nvPicPr>
      <xdr:blipFill>
        <a:blip r:embed="rId2"/>
        <a:stretch>
          <a:fillRect/>
        </a:stretch>
      </xdr:blipFill>
      <xdr:spPr>
        <a:xfrm>
          <a:off x="190500" y="180975"/>
          <a:ext cx="23622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9525</xdr:rowOff>
    </xdr:from>
    <xdr:to>
      <xdr:col>3</xdr:col>
      <xdr:colOff>571500</xdr:colOff>
      <xdr:row>3</xdr:row>
      <xdr:rowOff>133350</xdr:rowOff>
    </xdr:to>
    <xdr:pic>
      <xdr:nvPicPr>
        <xdr:cNvPr id="1" name="Picture 1"/>
        <xdr:cNvPicPr preferRelativeResize="1">
          <a:picLocks noChangeAspect="1"/>
        </xdr:cNvPicPr>
      </xdr:nvPicPr>
      <xdr:blipFill>
        <a:blip r:embed="rId1"/>
        <a:stretch>
          <a:fillRect/>
        </a:stretch>
      </xdr:blipFill>
      <xdr:spPr>
        <a:xfrm>
          <a:off x="1257300" y="180975"/>
          <a:ext cx="19335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1"/>
  <sheetViews>
    <sheetView tabSelected="1" workbookViewId="0" topLeftCell="A1">
      <selection activeCell="E8" sqref="E8"/>
    </sheetView>
  </sheetViews>
  <sheetFormatPr defaultColWidth="9.140625" defaultRowHeight="12.75"/>
  <cols>
    <col min="1" max="1" width="2.7109375" style="0" customWidth="1"/>
    <col min="4" max="4" width="10.7109375" style="1" customWidth="1"/>
    <col min="5" max="5" width="9.140625" style="1" customWidth="1"/>
    <col min="7" max="7" width="1.8515625" style="0" customWidth="1"/>
    <col min="11" max="12" width="5.57421875" style="0" customWidth="1"/>
    <col min="14" max="14" width="11.28125" style="0" customWidth="1"/>
    <col min="15" max="15" width="10.7109375" style="0" customWidth="1"/>
    <col min="16" max="16" width="11.8515625" style="0" customWidth="1"/>
  </cols>
  <sheetData>
    <row r="1" spans="1:16" ht="12.75">
      <c r="A1" s="36"/>
      <c r="B1" s="41"/>
      <c r="C1" s="41"/>
      <c r="D1" s="41"/>
      <c r="E1" s="41"/>
      <c r="F1" s="41"/>
      <c r="G1" s="41"/>
      <c r="H1" s="41"/>
      <c r="I1" s="41"/>
      <c r="J1" s="41"/>
      <c r="K1" s="41"/>
      <c r="L1" s="36"/>
      <c r="M1" s="36"/>
      <c r="N1" s="36"/>
      <c r="O1" s="36"/>
      <c r="P1" s="36"/>
    </row>
    <row r="2" spans="1:16" ht="12.75">
      <c r="A2" s="36"/>
      <c r="B2" s="28"/>
      <c r="C2" s="28"/>
      <c r="D2" s="16"/>
      <c r="E2" s="41"/>
      <c r="F2" s="41"/>
      <c r="G2" s="41"/>
      <c r="H2" s="44"/>
      <c r="I2" s="44"/>
      <c r="J2" s="44"/>
      <c r="K2" s="44"/>
      <c r="L2" s="36"/>
      <c r="M2" s="36"/>
      <c r="N2" s="36"/>
      <c r="O2" s="36"/>
      <c r="P2" s="36"/>
    </row>
    <row r="3" spans="1:16" ht="15.75">
      <c r="A3" s="36"/>
      <c r="B3" s="28"/>
      <c r="C3" s="28"/>
      <c r="D3" s="16"/>
      <c r="E3" s="41"/>
      <c r="F3" s="41"/>
      <c r="G3" s="41"/>
      <c r="H3" s="29" t="s">
        <v>32</v>
      </c>
      <c r="I3" s="28"/>
      <c r="J3" s="30"/>
      <c r="K3" s="45" t="s">
        <v>68</v>
      </c>
      <c r="L3" s="36"/>
      <c r="M3" s="36"/>
      <c r="N3" s="36"/>
      <c r="O3" s="36"/>
      <c r="P3" s="36"/>
    </row>
    <row r="4" spans="1:16" ht="15.75">
      <c r="A4" s="36"/>
      <c r="B4" s="28"/>
      <c r="C4" s="28"/>
      <c r="D4" s="16"/>
      <c r="E4" s="41"/>
      <c r="F4" s="41"/>
      <c r="G4" s="41"/>
      <c r="H4" s="29" t="s">
        <v>31</v>
      </c>
      <c r="I4" s="28"/>
      <c r="J4" s="30"/>
      <c r="K4" s="45"/>
      <c r="L4" s="36"/>
      <c r="M4" s="69" t="s">
        <v>51</v>
      </c>
      <c r="N4" s="69"/>
      <c r="O4" s="69"/>
      <c r="P4" s="69"/>
    </row>
    <row r="5" spans="1:16" ht="12.75">
      <c r="A5" s="36"/>
      <c r="B5" s="43"/>
      <c r="C5" s="43"/>
      <c r="D5" s="43"/>
      <c r="E5" s="43"/>
      <c r="F5" s="43"/>
      <c r="G5" s="43"/>
      <c r="H5" s="43"/>
      <c r="I5" s="43"/>
      <c r="J5" s="43"/>
      <c r="K5" s="43"/>
      <c r="L5" s="36"/>
      <c r="M5" s="36"/>
      <c r="N5" s="36"/>
      <c r="O5" s="36"/>
      <c r="P5" s="36"/>
    </row>
    <row r="6" spans="1:16" s="4" customFormat="1" ht="15.75">
      <c r="A6" s="36"/>
      <c r="B6" s="37" t="s">
        <v>0</v>
      </c>
      <c r="C6" s="38"/>
      <c r="D6" s="38"/>
      <c r="E6" s="38"/>
      <c r="F6" s="38"/>
      <c r="G6" s="38"/>
      <c r="H6" s="38"/>
      <c r="I6" s="38"/>
      <c r="J6" s="38"/>
      <c r="K6" s="39"/>
      <c r="L6" s="36"/>
      <c r="M6" s="33" t="s">
        <v>60</v>
      </c>
      <c r="N6" s="33"/>
      <c r="O6" s="25" t="s">
        <v>52</v>
      </c>
      <c r="P6" s="25" t="s">
        <v>53</v>
      </c>
    </row>
    <row r="7" spans="1:16" ht="12.75">
      <c r="A7" s="36"/>
      <c r="B7" s="65"/>
      <c r="C7" s="40"/>
      <c r="D7" s="40"/>
      <c r="E7" s="16" t="s">
        <v>1</v>
      </c>
      <c r="F7" s="16" t="s">
        <v>2</v>
      </c>
      <c r="G7" s="40"/>
      <c r="H7" s="40"/>
      <c r="I7" s="40"/>
      <c r="J7" s="40"/>
      <c r="K7" s="61"/>
      <c r="L7" s="36"/>
      <c r="M7" s="42" t="s">
        <v>54</v>
      </c>
      <c r="N7" s="42"/>
      <c r="O7" s="22">
        <v>695</v>
      </c>
      <c r="P7" s="26">
        <f>O7*0.1450377</f>
        <v>100.80120149999999</v>
      </c>
    </row>
    <row r="8" spans="1:16" ht="12.75">
      <c r="A8" s="36"/>
      <c r="B8" s="49" t="s">
        <v>48</v>
      </c>
      <c r="C8" s="50"/>
      <c r="D8" s="50"/>
      <c r="E8" s="22">
        <v>95</v>
      </c>
      <c r="F8" s="22">
        <v>105</v>
      </c>
      <c r="G8" s="41"/>
      <c r="H8" s="41"/>
      <c r="I8" s="41"/>
      <c r="J8" s="41"/>
      <c r="K8" s="48"/>
      <c r="L8" s="36"/>
      <c r="M8" s="33" t="s">
        <v>59</v>
      </c>
      <c r="N8" s="33"/>
      <c r="O8" t="s">
        <v>55</v>
      </c>
      <c r="P8" t="s">
        <v>56</v>
      </c>
    </row>
    <row r="9" spans="1:16" ht="12.75">
      <c r="A9" s="36"/>
      <c r="B9" s="49" t="s">
        <v>7</v>
      </c>
      <c r="C9" s="50"/>
      <c r="D9" s="50"/>
      <c r="E9" s="22">
        <v>102</v>
      </c>
      <c r="F9" s="22">
        <v>106</v>
      </c>
      <c r="G9" s="41"/>
      <c r="H9" s="41"/>
      <c r="I9" s="41"/>
      <c r="J9" s="41"/>
      <c r="K9" s="48"/>
      <c r="L9" s="36"/>
      <c r="M9" s="42" t="s">
        <v>57</v>
      </c>
      <c r="N9" s="42"/>
      <c r="O9" s="22">
        <v>40</v>
      </c>
      <c r="P9" s="26">
        <f>32+(9/5*O9)</f>
        <v>104</v>
      </c>
    </row>
    <row r="10" spans="1:16" ht="12.75">
      <c r="A10" s="36"/>
      <c r="B10" s="49" t="s">
        <v>50</v>
      </c>
      <c r="C10" s="50"/>
      <c r="D10" s="50"/>
      <c r="E10" s="50"/>
      <c r="F10" s="23">
        <v>13.3</v>
      </c>
      <c r="G10" s="41"/>
      <c r="H10" s="50" t="s">
        <v>27</v>
      </c>
      <c r="I10" s="50"/>
      <c r="J10" s="50"/>
      <c r="K10" s="51"/>
      <c r="L10" s="36"/>
      <c r="M10" s="33" t="s">
        <v>61</v>
      </c>
      <c r="N10" s="33"/>
      <c r="O10" t="s">
        <v>62</v>
      </c>
      <c r="P10" t="s">
        <v>63</v>
      </c>
    </row>
    <row r="11" spans="1:16" ht="12.75">
      <c r="A11" s="36"/>
      <c r="B11" s="47"/>
      <c r="C11" s="41"/>
      <c r="D11" s="41"/>
      <c r="E11" s="66"/>
      <c r="F11" s="66"/>
      <c r="G11" s="41"/>
      <c r="H11" s="50" t="s">
        <v>29</v>
      </c>
      <c r="I11" s="50"/>
      <c r="J11" s="50"/>
      <c r="K11" s="51"/>
      <c r="L11" s="36"/>
      <c r="M11" s="34" t="s">
        <v>64</v>
      </c>
      <c r="N11" s="34"/>
      <c r="O11" s="22">
        <v>11689</v>
      </c>
      <c r="P11" s="27">
        <f>O11/35.31467</f>
        <v>330.99558908521584</v>
      </c>
    </row>
    <row r="12" spans="1:16" ht="12.75">
      <c r="A12" s="36"/>
      <c r="B12" s="47"/>
      <c r="C12" s="41"/>
      <c r="D12" s="41"/>
      <c r="E12" s="66"/>
      <c r="F12" s="66"/>
      <c r="G12" s="41"/>
      <c r="H12" s="41"/>
      <c r="I12" s="41"/>
      <c r="J12" s="41"/>
      <c r="K12" s="48"/>
      <c r="L12" s="36"/>
      <c r="M12" s="36"/>
      <c r="N12" s="36"/>
      <c r="O12" s="36"/>
      <c r="P12" s="36"/>
    </row>
    <row r="13" spans="1:16" ht="15.75">
      <c r="A13" s="36"/>
      <c r="B13" s="47"/>
      <c r="C13" s="41"/>
      <c r="D13" s="41"/>
      <c r="E13" s="16"/>
      <c r="F13" s="17" t="s">
        <v>5</v>
      </c>
      <c r="G13" s="41"/>
      <c r="H13" s="41"/>
      <c r="I13" s="41"/>
      <c r="J13" s="41"/>
      <c r="K13" s="48"/>
      <c r="L13" s="36"/>
      <c r="M13" s="69" t="s">
        <v>58</v>
      </c>
      <c r="N13" s="69"/>
      <c r="O13" s="69"/>
      <c r="P13" s="69"/>
    </row>
    <row r="14" spans="1:16" ht="12.75">
      <c r="A14" s="36"/>
      <c r="B14" s="49" t="s">
        <v>3</v>
      </c>
      <c r="C14" s="50"/>
      <c r="D14" s="50"/>
      <c r="E14" s="50"/>
      <c r="F14" s="24">
        <v>331.0516</v>
      </c>
      <c r="G14" s="41"/>
      <c r="H14" s="50" t="s">
        <v>13</v>
      </c>
      <c r="I14" s="50"/>
      <c r="J14" s="50"/>
      <c r="K14" s="51"/>
      <c r="L14" s="36"/>
      <c r="M14" s="68" t="s">
        <v>65</v>
      </c>
      <c r="N14" s="68"/>
      <c r="O14" s="68"/>
      <c r="P14" s="68"/>
    </row>
    <row r="15" spans="1:16" ht="12.75">
      <c r="A15" s="36"/>
      <c r="B15" s="55" t="s">
        <v>4</v>
      </c>
      <c r="C15" s="56"/>
      <c r="D15" s="56"/>
      <c r="E15" s="56"/>
      <c r="F15" s="56"/>
      <c r="G15" s="56"/>
      <c r="H15" s="56"/>
      <c r="I15" s="56"/>
      <c r="J15" s="56"/>
      <c r="K15" s="57"/>
      <c r="L15" s="36"/>
      <c r="M15" s="68"/>
      <c r="N15" s="68"/>
      <c r="O15" s="68"/>
      <c r="P15" s="68"/>
    </row>
    <row r="16" spans="1:16" ht="12.75">
      <c r="A16" s="36"/>
      <c r="B16" s="46"/>
      <c r="C16" s="46"/>
      <c r="D16" s="46"/>
      <c r="E16" s="46"/>
      <c r="F16" s="46"/>
      <c r="G16" s="46"/>
      <c r="H16" s="46"/>
      <c r="I16" s="46"/>
      <c r="J16" s="46"/>
      <c r="K16" s="46"/>
      <c r="L16" s="36"/>
      <c r="M16" s="68"/>
      <c r="N16" s="68"/>
      <c r="O16" s="68"/>
      <c r="P16" s="68"/>
    </row>
    <row r="17" spans="1:16" s="4" customFormat="1" ht="15.75">
      <c r="A17" s="36"/>
      <c r="B17" s="37" t="s">
        <v>6</v>
      </c>
      <c r="C17" s="38"/>
      <c r="D17" s="38"/>
      <c r="E17" s="38"/>
      <c r="F17" s="38"/>
      <c r="G17" s="38"/>
      <c r="H17" s="38"/>
      <c r="I17" s="38"/>
      <c r="J17" s="38"/>
      <c r="K17" s="39"/>
      <c r="L17" s="36"/>
      <c r="M17" s="68"/>
      <c r="N17" s="68"/>
      <c r="O17" s="68"/>
      <c r="P17" s="68"/>
    </row>
    <row r="18" spans="1:16" ht="12.75">
      <c r="A18" s="36"/>
      <c r="B18" s="63" t="s">
        <v>49</v>
      </c>
      <c r="C18" s="64"/>
      <c r="D18" s="64"/>
      <c r="E18" s="64"/>
      <c r="F18" s="18">
        <f>AVERAGE(E8:F8)</f>
        <v>100</v>
      </c>
      <c r="G18" s="40"/>
      <c r="H18" s="40"/>
      <c r="I18" s="40"/>
      <c r="J18" s="40"/>
      <c r="K18" s="61"/>
      <c r="L18" s="36"/>
      <c r="M18" s="68"/>
      <c r="N18" s="68"/>
      <c r="O18" s="68"/>
      <c r="P18" s="68"/>
    </row>
    <row r="19" spans="1:16" ht="12.75">
      <c r="A19" s="36"/>
      <c r="B19" s="49" t="s">
        <v>14</v>
      </c>
      <c r="C19" s="50"/>
      <c r="D19" s="50"/>
      <c r="E19" s="50"/>
      <c r="F19" s="18">
        <v>14.73</v>
      </c>
      <c r="G19" s="41"/>
      <c r="H19" s="41"/>
      <c r="I19" s="41"/>
      <c r="J19" s="41"/>
      <c r="K19" s="48"/>
      <c r="L19" s="36"/>
      <c r="M19" s="68"/>
      <c r="N19" s="68"/>
      <c r="O19" s="68"/>
      <c r="P19" s="68"/>
    </row>
    <row r="20" spans="1:16" ht="12.75">
      <c r="A20" s="36"/>
      <c r="B20" s="49" t="s">
        <v>8</v>
      </c>
      <c r="C20" s="50"/>
      <c r="D20" s="50"/>
      <c r="E20" s="50"/>
      <c r="F20" s="18">
        <f>AVERAGE(E9:F9)</f>
        <v>104</v>
      </c>
      <c r="G20" s="41"/>
      <c r="H20" s="41"/>
      <c r="I20" s="41"/>
      <c r="J20" s="41"/>
      <c r="K20" s="48"/>
      <c r="L20" s="36"/>
      <c r="M20" s="68"/>
      <c r="N20" s="68"/>
      <c r="O20" s="68"/>
      <c r="P20" s="68"/>
    </row>
    <row r="21" spans="1:16" ht="12.75">
      <c r="A21" s="36"/>
      <c r="B21" s="49" t="s">
        <v>15</v>
      </c>
      <c r="C21" s="50"/>
      <c r="D21" s="50"/>
      <c r="E21" s="50"/>
      <c r="F21" s="18">
        <v>60</v>
      </c>
      <c r="G21" s="41"/>
      <c r="H21" s="41"/>
      <c r="I21" s="41"/>
      <c r="J21" s="41"/>
      <c r="K21" s="48"/>
      <c r="L21" s="36"/>
      <c r="M21" s="68"/>
      <c r="N21" s="68"/>
      <c r="O21" s="68"/>
      <c r="P21" s="68"/>
    </row>
    <row r="22" spans="1:16" ht="12.75">
      <c r="A22" s="36"/>
      <c r="B22" s="49" t="s">
        <v>9</v>
      </c>
      <c r="C22" s="50"/>
      <c r="D22" s="50"/>
      <c r="E22" s="50"/>
      <c r="F22" s="19">
        <f>F10</f>
        <v>13.3</v>
      </c>
      <c r="G22" s="41"/>
      <c r="H22" s="41"/>
      <c r="I22" s="41"/>
      <c r="J22" s="41"/>
      <c r="K22" s="48"/>
      <c r="L22" s="36"/>
      <c r="M22" s="68"/>
      <c r="N22" s="68"/>
      <c r="O22" s="68"/>
      <c r="P22" s="68"/>
    </row>
    <row r="23" spans="1:16" ht="12.75">
      <c r="A23" s="36"/>
      <c r="B23" s="49" t="s">
        <v>12</v>
      </c>
      <c r="C23" s="50"/>
      <c r="D23" s="50"/>
      <c r="E23" s="50"/>
      <c r="F23" s="12">
        <f>F14*35.31467</f>
        <v>11690.978006972</v>
      </c>
      <c r="G23" s="41"/>
      <c r="H23" s="41"/>
      <c r="I23" s="41"/>
      <c r="J23" s="41"/>
      <c r="K23" s="48"/>
      <c r="L23" s="36"/>
      <c r="M23" s="68"/>
      <c r="N23" s="68"/>
      <c r="O23" s="68"/>
      <c r="P23" s="68"/>
    </row>
    <row r="24" spans="1:16" ht="12.75">
      <c r="A24" s="36"/>
      <c r="B24" s="47"/>
      <c r="C24" s="41"/>
      <c r="D24" s="41"/>
      <c r="E24" s="41"/>
      <c r="F24" s="41"/>
      <c r="G24" s="41"/>
      <c r="H24" s="41"/>
      <c r="I24" s="41"/>
      <c r="J24" s="41"/>
      <c r="K24" s="48"/>
      <c r="L24" s="36"/>
      <c r="M24" s="68"/>
      <c r="N24" s="68"/>
      <c r="O24" s="68"/>
      <c r="P24" s="68"/>
    </row>
    <row r="25" spans="1:16" ht="12.75">
      <c r="A25" s="36"/>
      <c r="B25" s="49" t="s">
        <v>10</v>
      </c>
      <c r="C25" s="50"/>
      <c r="D25" s="50"/>
      <c r="E25" s="50"/>
      <c r="F25" s="32">
        <f>((F14*F19*(F20+459.67)*35.31467))/((F18+F22)*(F21+459.67))</f>
        <v>1648.621485535509</v>
      </c>
      <c r="G25" s="32"/>
      <c r="H25" s="41"/>
      <c r="I25" s="41"/>
      <c r="J25" s="41"/>
      <c r="K25" s="48"/>
      <c r="L25" s="36"/>
      <c r="M25" s="68"/>
      <c r="N25" s="68"/>
      <c r="O25" s="68"/>
      <c r="P25" s="68"/>
    </row>
    <row r="26" spans="1:16" ht="12.75">
      <c r="A26" s="36"/>
      <c r="B26" s="55" t="s">
        <v>11</v>
      </c>
      <c r="C26" s="56"/>
      <c r="D26" s="56"/>
      <c r="E26" s="56"/>
      <c r="F26" s="31">
        <f>F25/264.1721</f>
        <v>6.240710073226919</v>
      </c>
      <c r="G26" s="31"/>
      <c r="H26" s="43"/>
      <c r="I26" s="43"/>
      <c r="J26" s="43"/>
      <c r="K26" s="62"/>
      <c r="L26" s="36"/>
      <c r="M26" s="68"/>
      <c r="N26" s="68"/>
      <c r="O26" s="68"/>
      <c r="P26" s="68"/>
    </row>
    <row r="27" spans="1:16" ht="12.75">
      <c r="A27" s="36"/>
      <c r="B27" s="46"/>
      <c r="C27" s="46"/>
      <c r="D27" s="46"/>
      <c r="E27" s="46"/>
      <c r="F27" s="46"/>
      <c r="G27" s="46"/>
      <c r="H27" s="46"/>
      <c r="I27" s="46"/>
      <c r="J27" s="46"/>
      <c r="K27" s="46"/>
      <c r="L27" s="36"/>
      <c r="M27" s="68"/>
      <c r="N27" s="68"/>
      <c r="O27" s="68"/>
      <c r="P27" s="68"/>
    </row>
    <row r="28" spans="1:16" s="4" customFormat="1" ht="15.75">
      <c r="A28" s="36"/>
      <c r="B28" s="37" t="s">
        <v>47</v>
      </c>
      <c r="C28" s="38"/>
      <c r="D28" s="38"/>
      <c r="E28" s="38"/>
      <c r="F28" s="38"/>
      <c r="G28" s="38"/>
      <c r="H28" s="38"/>
      <c r="I28" s="38"/>
      <c r="J28" s="38"/>
      <c r="K28" s="39"/>
      <c r="L28" s="36"/>
      <c r="M28" s="67"/>
      <c r="N28" s="67"/>
      <c r="O28" s="67"/>
      <c r="P28" s="67"/>
    </row>
    <row r="29" spans="1:16" ht="12.75">
      <c r="A29" s="36"/>
      <c r="B29" s="58" t="s">
        <v>33</v>
      </c>
      <c r="C29" s="59"/>
      <c r="D29" s="59"/>
      <c r="E29" s="59"/>
      <c r="F29" s="59"/>
      <c r="G29" s="59"/>
      <c r="H29" s="59"/>
      <c r="I29" s="59"/>
      <c r="J29" s="59"/>
      <c r="K29" s="60"/>
      <c r="L29" s="36"/>
      <c r="M29" s="67"/>
      <c r="N29" s="67"/>
      <c r="O29" s="67"/>
      <c r="P29" s="67"/>
    </row>
    <row r="30" spans="1:16" ht="12.75">
      <c r="A30" s="36"/>
      <c r="B30" s="49" t="s">
        <v>37</v>
      </c>
      <c r="C30" s="50"/>
      <c r="D30" s="50"/>
      <c r="E30" s="50"/>
      <c r="F30" s="50"/>
      <c r="G30" s="50"/>
      <c r="H30" s="50"/>
      <c r="I30" s="50"/>
      <c r="J30" s="50"/>
      <c r="K30" s="51"/>
      <c r="L30" s="36"/>
      <c r="M30" s="67"/>
      <c r="N30" s="67"/>
      <c r="O30" s="67"/>
      <c r="P30" s="67"/>
    </row>
    <row r="31" spans="1:16" ht="12.75">
      <c r="A31" s="36"/>
      <c r="B31" s="49" t="s">
        <v>34</v>
      </c>
      <c r="C31" s="50"/>
      <c r="D31" s="20">
        <f>F26</f>
        <v>6.240710073226919</v>
      </c>
      <c r="E31" s="50" t="s">
        <v>35</v>
      </c>
      <c r="F31" s="50"/>
      <c r="G31" s="50"/>
      <c r="H31" s="50"/>
      <c r="I31" s="50"/>
      <c r="J31" s="50"/>
      <c r="K31" s="51"/>
      <c r="L31" s="36"/>
      <c r="M31" s="67"/>
      <c r="N31" s="67"/>
      <c r="O31" s="67"/>
      <c r="P31" s="67"/>
    </row>
    <row r="32" spans="1:16" ht="12.75">
      <c r="A32" s="36"/>
      <c r="B32" s="49" t="s">
        <v>36</v>
      </c>
      <c r="C32" s="50"/>
      <c r="D32" s="50"/>
      <c r="E32" s="50"/>
      <c r="F32" s="50"/>
      <c r="G32" s="50"/>
      <c r="H32" s="50"/>
      <c r="I32" s="50"/>
      <c r="J32" s="50"/>
      <c r="K32" s="51"/>
      <c r="L32" s="36"/>
      <c r="M32" s="67"/>
      <c r="N32" s="67"/>
      <c r="O32" s="67"/>
      <c r="P32" s="67"/>
    </row>
    <row r="33" spans="1:16" ht="12.75">
      <c r="A33" s="36"/>
      <c r="B33" s="47"/>
      <c r="C33" s="41"/>
      <c r="D33" s="41"/>
      <c r="E33" s="41"/>
      <c r="F33" s="41"/>
      <c r="G33" s="41"/>
      <c r="H33" s="41"/>
      <c r="I33" s="41"/>
      <c r="J33" s="41"/>
      <c r="K33" s="48"/>
      <c r="L33" s="36"/>
      <c r="M33" s="67"/>
      <c r="N33" s="67"/>
      <c r="O33" s="67"/>
      <c r="P33" s="67"/>
    </row>
    <row r="34" spans="1:16" ht="12.75">
      <c r="A34" s="36"/>
      <c r="B34" s="52" t="s">
        <v>38</v>
      </c>
      <c r="C34" s="53"/>
      <c r="D34" s="53"/>
      <c r="E34" s="53"/>
      <c r="F34" s="53"/>
      <c r="G34" s="53"/>
      <c r="H34" s="53"/>
      <c r="I34" s="53"/>
      <c r="J34" s="53"/>
      <c r="K34" s="54"/>
      <c r="L34" s="36"/>
      <c r="M34" s="67"/>
      <c r="N34" s="67"/>
      <c r="O34" s="67"/>
      <c r="P34" s="67"/>
    </row>
    <row r="35" spans="1:16" ht="12.75">
      <c r="A35" s="36"/>
      <c r="B35" s="49" t="s">
        <v>37</v>
      </c>
      <c r="C35" s="50"/>
      <c r="D35" s="50"/>
      <c r="E35" s="50"/>
      <c r="F35" s="50"/>
      <c r="G35" s="50"/>
      <c r="H35" s="50"/>
      <c r="I35" s="50"/>
      <c r="J35" s="50"/>
      <c r="K35" s="51"/>
      <c r="L35" s="36"/>
      <c r="M35" s="67"/>
      <c r="N35" s="67"/>
      <c r="O35" s="67"/>
      <c r="P35" s="67"/>
    </row>
    <row r="36" spans="1:16" ht="12.75">
      <c r="A36" s="36"/>
      <c r="B36" s="49" t="s">
        <v>34</v>
      </c>
      <c r="C36" s="50"/>
      <c r="D36" s="20">
        <f>F26</f>
        <v>6.240710073226919</v>
      </c>
      <c r="E36" s="50" t="s">
        <v>35</v>
      </c>
      <c r="F36" s="50"/>
      <c r="G36" s="50"/>
      <c r="H36" s="50"/>
      <c r="I36" s="50"/>
      <c r="J36" s="50"/>
      <c r="K36" s="51"/>
      <c r="L36" s="36"/>
      <c r="M36" s="67"/>
      <c r="N36" s="67"/>
      <c r="O36" s="67"/>
      <c r="P36" s="67"/>
    </row>
    <row r="37" spans="1:16" ht="12.75">
      <c r="A37" s="36"/>
      <c r="B37" s="49" t="s">
        <v>36</v>
      </c>
      <c r="C37" s="50"/>
      <c r="D37" s="50"/>
      <c r="E37" s="50"/>
      <c r="F37" s="50"/>
      <c r="G37" s="50"/>
      <c r="H37" s="50"/>
      <c r="I37" s="50"/>
      <c r="J37" s="50"/>
      <c r="K37" s="51"/>
      <c r="L37" s="36"/>
      <c r="M37" s="67"/>
      <c r="N37" s="67"/>
      <c r="O37" s="67"/>
      <c r="P37" s="67"/>
    </row>
    <row r="38" spans="1:16" ht="12.75">
      <c r="A38" s="36"/>
      <c r="B38" s="47"/>
      <c r="C38" s="41"/>
      <c r="D38" s="41"/>
      <c r="E38" s="41"/>
      <c r="F38" s="41"/>
      <c r="G38" s="41"/>
      <c r="H38" s="41"/>
      <c r="I38" s="41"/>
      <c r="J38" s="41"/>
      <c r="K38" s="48"/>
      <c r="L38" s="36"/>
      <c r="M38" s="67"/>
      <c r="N38" s="67"/>
      <c r="O38" s="67"/>
      <c r="P38" s="67"/>
    </row>
    <row r="39" spans="1:16" ht="12.75">
      <c r="A39" s="36"/>
      <c r="B39" s="52" t="s">
        <v>39</v>
      </c>
      <c r="C39" s="53"/>
      <c r="D39" s="53"/>
      <c r="E39" s="53"/>
      <c r="F39" s="53"/>
      <c r="G39" s="53"/>
      <c r="H39" s="53"/>
      <c r="I39" s="53"/>
      <c r="J39" s="53"/>
      <c r="K39" s="54"/>
      <c r="L39" s="36"/>
      <c r="M39" s="67"/>
      <c r="N39" s="67"/>
      <c r="O39" s="67"/>
      <c r="P39" s="67"/>
    </row>
    <row r="40" spans="1:16" ht="12.75">
      <c r="A40" s="36"/>
      <c r="B40" s="49" t="s">
        <v>37</v>
      </c>
      <c r="C40" s="50"/>
      <c r="D40" s="50"/>
      <c r="E40" s="50"/>
      <c r="F40" s="50"/>
      <c r="G40" s="50"/>
      <c r="H40" s="50"/>
      <c r="I40" s="50"/>
      <c r="J40" s="50"/>
      <c r="K40" s="51"/>
      <c r="L40" s="36"/>
      <c r="M40" s="67"/>
      <c r="N40" s="67"/>
      <c r="O40" s="67"/>
      <c r="P40" s="67"/>
    </row>
    <row r="41" spans="1:16" ht="12.75">
      <c r="A41" s="36"/>
      <c r="B41" s="49" t="s">
        <v>34</v>
      </c>
      <c r="C41" s="50"/>
      <c r="D41" s="21">
        <f>F25</f>
        <v>1648.621485535509</v>
      </c>
      <c r="E41" s="50" t="s">
        <v>40</v>
      </c>
      <c r="F41" s="50"/>
      <c r="G41" s="50"/>
      <c r="H41" s="50"/>
      <c r="I41" s="50"/>
      <c r="J41" s="50"/>
      <c r="K41" s="51"/>
      <c r="L41" s="36"/>
      <c r="M41" s="67"/>
      <c r="N41" s="67"/>
      <c r="O41" s="67"/>
      <c r="P41" s="67"/>
    </row>
    <row r="42" spans="1:16" ht="12.75">
      <c r="A42" s="36"/>
      <c r="B42" s="49" t="s">
        <v>46</v>
      </c>
      <c r="C42" s="50"/>
      <c r="D42" s="50"/>
      <c r="E42" s="50"/>
      <c r="F42" s="50"/>
      <c r="G42" s="50"/>
      <c r="H42" s="50"/>
      <c r="I42" s="50"/>
      <c r="J42" s="50"/>
      <c r="K42" s="51"/>
      <c r="L42" s="36"/>
      <c r="M42" s="67"/>
      <c r="N42" s="67"/>
      <c r="O42" s="67"/>
      <c r="P42" s="67"/>
    </row>
    <row r="43" spans="1:16" ht="12.75">
      <c r="A43" s="36"/>
      <c r="B43" s="55" t="s">
        <v>41</v>
      </c>
      <c r="C43" s="56"/>
      <c r="D43" s="56"/>
      <c r="E43" s="56"/>
      <c r="F43" s="56"/>
      <c r="G43" s="56"/>
      <c r="H43" s="56"/>
      <c r="I43" s="56"/>
      <c r="J43" s="56"/>
      <c r="K43" s="57"/>
      <c r="L43" s="36"/>
      <c r="M43" s="67"/>
      <c r="N43" s="67"/>
      <c r="O43" s="67"/>
      <c r="P43" s="67"/>
    </row>
    <row r="44" spans="1:16" ht="12.75">
      <c r="A44" s="36"/>
      <c r="B44" s="40"/>
      <c r="C44" s="40"/>
      <c r="D44" s="40"/>
      <c r="E44" s="40"/>
      <c r="F44" s="40"/>
      <c r="G44" s="40"/>
      <c r="H44" s="40"/>
      <c r="I44" s="40"/>
      <c r="J44" s="40"/>
      <c r="K44" s="40"/>
      <c r="L44" s="36"/>
      <c r="M44" s="67"/>
      <c r="N44" s="67"/>
      <c r="O44" s="67"/>
      <c r="P44" s="67"/>
    </row>
    <row r="45" spans="1:16" ht="12.75">
      <c r="A45" s="36"/>
      <c r="B45" s="41"/>
      <c r="C45" s="41"/>
      <c r="D45" s="41"/>
      <c r="E45" s="41"/>
      <c r="F45" s="41"/>
      <c r="G45" s="41"/>
      <c r="H45" s="41"/>
      <c r="I45" s="41"/>
      <c r="J45" s="41"/>
      <c r="K45" s="41"/>
      <c r="L45" s="36"/>
      <c r="M45" s="67"/>
      <c r="N45" s="67"/>
      <c r="O45" s="67"/>
      <c r="P45" s="67"/>
    </row>
    <row r="46" spans="1:16" ht="12.75">
      <c r="A46" s="36"/>
      <c r="B46" s="13"/>
      <c r="C46" s="42" t="s">
        <v>43</v>
      </c>
      <c r="D46" s="42"/>
      <c r="E46" s="42"/>
      <c r="F46" s="42"/>
      <c r="G46" s="42"/>
      <c r="H46" s="3"/>
      <c r="I46" s="42" t="s">
        <v>44</v>
      </c>
      <c r="J46" s="42"/>
      <c r="K46" s="42"/>
      <c r="L46" s="36"/>
      <c r="M46" s="67"/>
      <c r="N46" s="67"/>
      <c r="O46" s="67"/>
      <c r="P46" s="67"/>
    </row>
    <row r="47" spans="1:16" ht="12.75">
      <c r="A47" s="36"/>
      <c r="B47" s="36"/>
      <c r="C47" s="36"/>
      <c r="D47" s="36"/>
      <c r="E47" s="36"/>
      <c r="F47" s="36"/>
      <c r="G47" s="36"/>
      <c r="H47" s="36"/>
      <c r="I47" s="36"/>
      <c r="J47" s="36"/>
      <c r="K47" s="36"/>
      <c r="L47" s="36"/>
      <c r="M47" s="67"/>
      <c r="N47" s="67"/>
      <c r="O47" s="67"/>
      <c r="P47" s="67"/>
    </row>
    <row r="48" spans="1:16" ht="12.75">
      <c r="A48" s="36"/>
      <c r="B48" s="2"/>
      <c r="C48" s="42" t="s">
        <v>42</v>
      </c>
      <c r="D48" s="42"/>
      <c r="E48" s="42"/>
      <c r="F48" s="42"/>
      <c r="G48" s="42"/>
      <c r="H48" s="14"/>
      <c r="I48" s="42" t="s">
        <v>45</v>
      </c>
      <c r="J48" s="42"/>
      <c r="K48" s="42"/>
      <c r="L48" s="36"/>
      <c r="M48" s="67"/>
      <c r="N48" s="67"/>
      <c r="O48" s="67"/>
      <c r="P48" s="67"/>
    </row>
    <row r="49" spans="1:16" ht="9.75" customHeight="1">
      <c r="A49" s="36"/>
      <c r="B49" s="36"/>
      <c r="C49" s="36"/>
      <c r="D49" s="36"/>
      <c r="E49" s="36"/>
      <c r="F49" s="36"/>
      <c r="G49" s="36"/>
      <c r="H49" s="36"/>
      <c r="I49" s="36"/>
      <c r="J49" s="36"/>
      <c r="K49" s="36"/>
      <c r="L49" s="36"/>
      <c r="M49" s="67"/>
      <c r="N49" s="67"/>
      <c r="O49" s="67"/>
      <c r="P49" s="67"/>
    </row>
    <row r="50" spans="1:16" ht="11.25" customHeight="1">
      <c r="A50" s="36"/>
      <c r="B50" s="35" t="s">
        <v>67</v>
      </c>
      <c r="C50" s="35"/>
      <c r="D50" s="35"/>
      <c r="E50" s="35"/>
      <c r="F50" s="35"/>
      <c r="G50" s="35"/>
      <c r="H50" s="35"/>
      <c r="I50" s="35"/>
      <c r="J50" s="35"/>
      <c r="K50" s="35"/>
      <c r="L50" s="36"/>
      <c r="M50" s="67"/>
      <c r="N50" s="67"/>
      <c r="O50" s="67"/>
      <c r="P50" s="67"/>
    </row>
    <row r="51" spans="1:16" ht="12.75">
      <c r="A51" s="36"/>
      <c r="B51" s="35"/>
      <c r="C51" s="35"/>
      <c r="D51" s="35"/>
      <c r="E51" s="35"/>
      <c r="F51" s="35"/>
      <c r="G51" s="35"/>
      <c r="H51" s="35"/>
      <c r="I51" s="35"/>
      <c r="J51" s="35"/>
      <c r="K51" s="35"/>
      <c r="L51" s="36"/>
      <c r="M51" s="67"/>
      <c r="N51" s="67"/>
      <c r="O51" s="67"/>
      <c r="P51" s="67"/>
    </row>
  </sheetData>
  <sheetProtection password="CD74" sheet="1" objects="1" scenarios="1" selectLockedCells="1"/>
  <mergeCells count="79">
    <mergeCell ref="M28:P51"/>
    <mergeCell ref="M1:P1"/>
    <mergeCell ref="M2:P3"/>
    <mergeCell ref="M5:P5"/>
    <mergeCell ref="M12:P12"/>
    <mergeCell ref="M14:P27"/>
    <mergeCell ref="M4:P4"/>
    <mergeCell ref="M7:N7"/>
    <mergeCell ref="M9:N9"/>
    <mergeCell ref="M13:P13"/>
    <mergeCell ref="B8:D8"/>
    <mergeCell ref="B7:D7"/>
    <mergeCell ref="H7:K9"/>
    <mergeCell ref="H11:K11"/>
    <mergeCell ref="H10:K10"/>
    <mergeCell ref="G7:G14"/>
    <mergeCell ref="H12:K13"/>
    <mergeCell ref="H14:K14"/>
    <mergeCell ref="B11:D13"/>
    <mergeCell ref="E11:F12"/>
    <mergeCell ref="B22:E22"/>
    <mergeCell ref="B10:E10"/>
    <mergeCell ref="B9:D9"/>
    <mergeCell ref="B14:E14"/>
    <mergeCell ref="B15:K15"/>
    <mergeCell ref="B18:E18"/>
    <mergeCell ref="B19:E19"/>
    <mergeCell ref="B20:E20"/>
    <mergeCell ref="B21:E21"/>
    <mergeCell ref="B23:E23"/>
    <mergeCell ref="B25:E25"/>
    <mergeCell ref="B26:E26"/>
    <mergeCell ref="B41:C41"/>
    <mergeCell ref="E41:K41"/>
    <mergeCell ref="F25:G25"/>
    <mergeCell ref="F26:G26"/>
    <mergeCell ref="G18:K23"/>
    <mergeCell ref="B24:K24"/>
    <mergeCell ref="H25:K26"/>
    <mergeCell ref="B42:K42"/>
    <mergeCell ref="B43:K43"/>
    <mergeCell ref="B29:K29"/>
    <mergeCell ref="B30:K30"/>
    <mergeCell ref="B31:C31"/>
    <mergeCell ref="E31:K31"/>
    <mergeCell ref="I46:K46"/>
    <mergeCell ref="I48:K48"/>
    <mergeCell ref="B32:K32"/>
    <mergeCell ref="B34:K34"/>
    <mergeCell ref="B35:K35"/>
    <mergeCell ref="B36:C36"/>
    <mergeCell ref="E36:K36"/>
    <mergeCell ref="B37:K37"/>
    <mergeCell ref="B40:K40"/>
    <mergeCell ref="B39:K39"/>
    <mergeCell ref="L1:L51"/>
    <mergeCell ref="B5:K5"/>
    <mergeCell ref="B1:K1"/>
    <mergeCell ref="E2:G4"/>
    <mergeCell ref="H2:K2"/>
    <mergeCell ref="K3:K4"/>
    <mergeCell ref="B16:K16"/>
    <mergeCell ref="B27:K27"/>
    <mergeCell ref="B33:K33"/>
    <mergeCell ref="B38:K38"/>
    <mergeCell ref="B50:K51"/>
    <mergeCell ref="A1:A51"/>
    <mergeCell ref="B6:K6"/>
    <mergeCell ref="B17:K17"/>
    <mergeCell ref="B28:K28"/>
    <mergeCell ref="B44:K45"/>
    <mergeCell ref="B47:K47"/>
    <mergeCell ref="B49:K49"/>
    <mergeCell ref="C46:G46"/>
    <mergeCell ref="C48:G48"/>
    <mergeCell ref="M6:N6"/>
    <mergeCell ref="M8:N8"/>
    <mergeCell ref="M11:N11"/>
    <mergeCell ref="M10:N1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51"/>
  <sheetViews>
    <sheetView workbookViewId="0" topLeftCell="A4">
      <selection activeCell="C32" sqref="C32:D32"/>
    </sheetView>
  </sheetViews>
  <sheetFormatPr defaultColWidth="9.140625" defaultRowHeight="12.75"/>
  <cols>
    <col min="1" max="1" width="3.421875" style="0" customWidth="1"/>
    <col min="2" max="2" width="15.28125" style="0" customWidth="1"/>
    <col min="3" max="3" width="20.57421875" style="1" customWidth="1"/>
    <col min="4" max="4" width="28.57421875" style="1" customWidth="1"/>
    <col min="5" max="5" width="7.140625" style="0" customWidth="1"/>
    <col min="7" max="7" width="6.28125" style="0" customWidth="1"/>
  </cols>
  <sheetData>
    <row r="1" spans="1:7" ht="13.5" thickBot="1">
      <c r="A1" s="36"/>
      <c r="B1" s="71"/>
      <c r="C1" s="71"/>
      <c r="D1" s="71"/>
      <c r="E1" s="71"/>
      <c r="F1" s="71"/>
      <c r="G1" s="36"/>
    </row>
    <row r="2" spans="1:7" ht="12.75">
      <c r="A2" s="36"/>
      <c r="B2" s="73"/>
      <c r="C2" s="15"/>
      <c r="D2" s="15"/>
      <c r="E2" s="72"/>
      <c r="F2" s="80"/>
      <c r="G2" s="36"/>
    </row>
    <row r="3" spans="1:7" ht="12.75">
      <c r="A3" s="36"/>
      <c r="B3" s="74"/>
      <c r="C3" s="16"/>
      <c r="D3" s="16"/>
      <c r="E3" s="41"/>
      <c r="F3" s="78"/>
      <c r="G3" s="36"/>
    </row>
    <row r="4" spans="1:7" ht="12.75">
      <c r="A4" s="36"/>
      <c r="B4" s="74"/>
      <c r="C4" s="16"/>
      <c r="D4" s="16"/>
      <c r="E4" s="41"/>
      <c r="F4" s="78"/>
      <c r="G4" s="36"/>
    </row>
    <row r="5" spans="1:7" ht="12.75">
      <c r="A5" s="36"/>
      <c r="B5" s="74"/>
      <c r="C5" s="41"/>
      <c r="D5" s="41"/>
      <c r="E5" s="41"/>
      <c r="F5" s="78"/>
      <c r="G5" s="36"/>
    </row>
    <row r="6" spans="1:7" ht="12.75">
      <c r="A6" s="36"/>
      <c r="B6" s="74"/>
      <c r="C6" s="41" t="s">
        <v>16</v>
      </c>
      <c r="D6" s="41"/>
      <c r="E6" s="41"/>
      <c r="F6" s="78"/>
      <c r="G6" s="36"/>
    </row>
    <row r="7" spans="1:7" ht="13.5" thickBot="1">
      <c r="A7" s="36"/>
      <c r="B7" s="74"/>
      <c r="C7" s="71"/>
      <c r="D7" s="71"/>
      <c r="E7" s="41"/>
      <c r="F7" s="78"/>
      <c r="G7" s="36"/>
    </row>
    <row r="8" spans="1:7" ht="13.5" customHeight="1">
      <c r="A8" s="36"/>
      <c r="B8" s="74"/>
      <c r="C8" s="5" t="s">
        <v>18</v>
      </c>
      <c r="D8" s="5" t="s">
        <v>19</v>
      </c>
      <c r="E8" s="41"/>
      <c r="F8" s="78"/>
      <c r="G8" s="36"/>
    </row>
    <row r="9" spans="1:7" ht="13.5" thickBot="1">
      <c r="A9" s="36"/>
      <c r="B9" s="74"/>
      <c r="C9" s="6" t="s">
        <v>17</v>
      </c>
      <c r="D9" s="7" t="s">
        <v>20</v>
      </c>
      <c r="E9" s="41"/>
      <c r="F9" s="78"/>
      <c r="G9" s="36"/>
    </row>
    <row r="10" spans="1:7" ht="12.75">
      <c r="A10" s="36"/>
      <c r="B10" s="74"/>
      <c r="C10" s="8">
        <v>0</v>
      </c>
      <c r="D10" s="8">
        <v>14.73</v>
      </c>
      <c r="E10" s="41"/>
      <c r="F10" s="78"/>
      <c r="G10" s="36"/>
    </row>
    <row r="11" spans="1:7" ht="12.75">
      <c r="A11" s="36"/>
      <c r="B11" s="74"/>
      <c r="C11" s="9">
        <v>500</v>
      </c>
      <c r="D11" s="9">
        <v>14.47</v>
      </c>
      <c r="E11" s="41"/>
      <c r="F11" s="78"/>
      <c r="G11" s="36"/>
    </row>
    <row r="12" spans="1:7" ht="12.75">
      <c r="A12" s="36"/>
      <c r="B12" s="74"/>
      <c r="C12" s="9">
        <v>1000</v>
      </c>
      <c r="D12" s="9">
        <v>14.21</v>
      </c>
      <c r="E12" s="41"/>
      <c r="F12" s="78"/>
      <c r="G12" s="36"/>
    </row>
    <row r="13" spans="1:7" ht="12.75">
      <c r="A13" s="36"/>
      <c r="B13" s="74"/>
      <c r="C13" s="9">
        <v>1500</v>
      </c>
      <c r="D13" s="9">
        <v>13.95</v>
      </c>
      <c r="E13" s="41"/>
      <c r="F13" s="78"/>
      <c r="G13" s="36"/>
    </row>
    <row r="14" spans="1:7" ht="12.75">
      <c r="A14" s="36"/>
      <c r="B14" s="74"/>
      <c r="C14" s="9">
        <v>2000</v>
      </c>
      <c r="D14" s="10">
        <v>13.7</v>
      </c>
      <c r="E14" s="41"/>
      <c r="F14" s="78"/>
      <c r="G14" s="36"/>
    </row>
    <row r="15" spans="1:7" ht="12.75">
      <c r="A15" s="36"/>
      <c r="B15" s="74"/>
      <c r="C15" s="9">
        <v>2500</v>
      </c>
      <c r="D15" s="9">
        <v>13.45</v>
      </c>
      <c r="E15" s="41"/>
      <c r="F15" s="78"/>
      <c r="G15" s="36"/>
    </row>
    <row r="16" spans="1:7" ht="12.75">
      <c r="A16" s="36"/>
      <c r="B16" s="74"/>
      <c r="C16" s="9">
        <v>3000</v>
      </c>
      <c r="D16" s="9">
        <v>13.21</v>
      </c>
      <c r="E16" s="41"/>
      <c r="F16" s="78"/>
      <c r="G16" s="36"/>
    </row>
    <row r="17" spans="1:7" ht="12.75">
      <c r="A17" s="36"/>
      <c r="B17" s="74"/>
      <c r="C17" s="9">
        <v>3500</v>
      </c>
      <c r="D17" s="9">
        <v>12.97</v>
      </c>
      <c r="E17" s="41"/>
      <c r="F17" s="78"/>
      <c r="G17" s="36"/>
    </row>
    <row r="18" spans="1:7" ht="12.75">
      <c r="A18" s="36"/>
      <c r="B18" s="74"/>
      <c r="C18" s="9">
        <v>4000</v>
      </c>
      <c r="D18" s="9">
        <v>12.74</v>
      </c>
      <c r="E18" s="41"/>
      <c r="F18" s="78"/>
      <c r="G18" s="36"/>
    </row>
    <row r="19" spans="1:7" ht="12.75">
      <c r="A19" s="36"/>
      <c r="B19" s="74"/>
      <c r="C19" s="9">
        <v>4500</v>
      </c>
      <c r="D19" s="9">
        <v>12.51</v>
      </c>
      <c r="E19" s="41"/>
      <c r="F19" s="78"/>
      <c r="G19" s="36"/>
    </row>
    <row r="20" spans="1:7" ht="12.75">
      <c r="A20" s="36"/>
      <c r="B20" s="74"/>
      <c r="C20" s="9">
        <v>5000</v>
      </c>
      <c r="D20" s="9">
        <v>12.28</v>
      </c>
      <c r="E20" s="41"/>
      <c r="F20" s="78"/>
      <c r="G20" s="36"/>
    </row>
    <row r="21" spans="1:7" ht="12.75">
      <c r="A21" s="36"/>
      <c r="B21" s="74"/>
      <c r="C21" s="9">
        <v>5500</v>
      </c>
      <c r="D21" s="9">
        <v>12.06</v>
      </c>
      <c r="E21" s="41"/>
      <c r="F21" s="78"/>
      <c r="G21" s="36"/>
    </row>
    <row r="22" spans="1:7" ht="12.75">
      <c r="A22" s="36"/>
      <c r="B22" s="74"/>
      <c r="C22" s="9">
        <v>6000</v>
      </c>
      <c r="D22" s="9">
        <v>11.84</v>
      </c>
      <c r="E22" s="41"/>
      <c r="F22" s="78"/>
      <c r="G22" s="36"/>
    </row>
    <row r="23" spans="1:7" ht="12.75">
      <c r="A23" s="36"/>
      <c r="B23" s="74"/>
      <c r="C23" s="9">
        <v>6500</v>
      </c>
      <c r="D23" s="9">
        <v>11.63</v>
      </c>
      <c r="E23" s="41"/>
      <c r="F23" s="78"/>
      <c r="G23" s="36"/>
    </row>
    <row r="24" spans="1:7" ht="12.75">
      <c r="A24" s="36"/>
      <c r="B24" s="74"/>
      <c r="C24" s="9">
        <v>7000</v>
      </c>
      <c r="D24" s="9">
        <v>11.41</v>
      </c>
      <c r="E24" s="41"/>
      <c r="F24" s="78"/>
      <c r="G24" s="36"/>
    </row>
    <row r="25" spans="1:7" ht="12.75">
      <c r="A25" s="36"/>
      <c r="B25" s="74"/>
      <c r="C25" s="9">
        <v>7500</v>
      </c>
      <c r="D25" s="10">
        <v>11.2</v>
      </c>
      <c r="E25" s="41"/>
      <c r="F25" s="78"/>
      <c r="G25" s="36"/>
    </row>
    <row r="26" spans="1:7" ht="12.75">
      <c r="A26" s="36"/>
      <c r="B26" s="74"/>
      <c r="C26" s="9">
        <v>8000</v>
      </c>
      <c r="D26" s="10">
        <v>11</v>
      </c>
      <c r="E26" s="41"/>
      <c r="F26" s="78"/>
      <c r="G26" s="36"/>
    </row>
    <row r="27" spans="1:7" ht="12.75">
      <c r="A27" s="36"/>
      <c r="B27" s="74"/>
      <c r="C27" s="9">
        <v>8500</v>
      </c>
      <c r="D27" s="10">
        <v>10.8</v>
      </c>
      <c r="E27" s="41"/>
      <c r="F27" s="78"/>
      <c r="G27" s="36"/>
    </row>
    <row r="28" spans="1:7" ht="12.75">
      <c r="A28" s="36"/>
      <c r="B28" s="74"/>
      <c r="C28" s="9">
        <v>9000</v>
      </c>
      <c r="D28" s="10">
        <v>10.6</v>
      </c>
      <c r="E28" s="41"/>
      <c r="F28" s="78"/>
      <c r="G28" s="36"/>
    </row>
    <row r="29" spans="1:7" ht="12.75">
      <c r="A29" s="36"/>
      <c r="B29" s="74"/>
      <c r="C29" s="9">
        <v>9500</v>
      </c>
      <c r="D29" s="10">
        <v>10.4</v>
      </c>
      <c r="E29" s="41"/>
      <c r="F29" s="78"/>
      <c r="G29" s="36"/>
    </row>
    <row r="30" spans="1:7" ht="13.5" thickBot="1">
      <c r="A30" s="36"/>
      <c r="B30" s="74"/>
      <c r="C30" s="6">
        <v>10000</v>
      </c>
      <c r="D30" s="6">
        <v>10.21</v>
      </c>
      <c r="E30" s="41"/>
      <c r="F30" s="78"/>
      <c r="G30" s="36"/>
    </row>
    <row r="31" spans="1:7" ht="12.75">
      <c r="A31" s="36"/>
      <c r="B31" s="74"/>
      <c r="C31" s="72"/>
      <c r="D31" s="72"/>
      <c r="E31" s="41"/>
      <c r="F31" s="78"/>
      <c r="G31" s="36"/>
    </row>
    <row r="32" spans="1:7" ht="12.75">
      <c r="A32" s="36"/>
      <c r="B32" s="74"/>
      <c r="C32" s="50" t="s">
        <v>66</v>
      </c>
      <c r="D32" s="50"/>
      <c r="E32" s="41"/>
      <c r="F32" s="78"/>
      <c r="G32" s="36"/>
    </row>
    <row r="33" spans="1:7" ht="12.75">
      <c r="A33" s="36"/>
      <c r="B33" s="74"/>
      <c r="C33" s="41"/>
      <c r="D33" s="41"/>
      <c r="E33" s="41"/>
      <c r="F33" s="78"/>
      <c r="G33" s="36"/>
    </row>
    <row r="34" spans="1:7" ht="13.5" thickBot="1">
      <c r="A34" s="36"/>
      <c r="B34" s="74"/>
      <c r="C34" s="70" t="s">
        <v>21</v>
      </c>
      <c r="D34" s="11" t="s">
        <v>22</v>
      </c>
      <c r="E34" s="41"/>
      <c r="F34" s="78"/>
      <c r="G34" s="36"/>
    </row>
    <row r="35" spans="1:7" ht="13.5" thickTop="1">
      <c r="A35" s="36"/>
      <c r="B35" s="74"/>
      <c r="C35" s="70"/>
      <c r="D35" s="16" t="s">
        <v>23</v>
      </c>
      <c r="E35" s="41"/>
      <c r="F35" s="78"/>
      <c r="G35" s="36"/>
    </row>
    <row r="36" spans="1:7" ht="12.75">
      <c r="A36" s="36"/>
      <c r="B36" s="74"/>
      <c r="C36" s="41"/>
      <c r="D36" s="41"/>
      <c r="E36" s="41"/>
      <c r="F36" s="78"/>
      <c r="G36" s="36"/>
    </row>
    <row r="37" spans="1:7" ht="12.75">
      <c r="A37" s="36"/>
      <c r="B37" s="74"/>
      <c r="C37" s="76" t="s">
        <v>24</v>
      </c>
      <c r="D37" s="76"/>
      <c r="E37" s="41"/>
      <c r="F37" s="78"/>
      <c r="G37" s="36"/>
    </row>
    <row r="38" spans="1:7" ht="12.75">
      <c r="A38" s="36"/>
      <c r="B38" s="74"/>
      <c r="C38" s="76" t="s">
        <v>25</v>
      </c>
      <c r="D38" s="76"/>
      <c r="E38" s="41"/>
      <c r="F38" s="78"/>
      <c r="G38" s="36"/>
    </row>
    <row r="39" spans="1:7" ht="12.75">
      <c r="A39" s="36"/>
      <c r="B39" s="74"/>
      <c r="C39" s="41"/>
      <c r="D39" s="41"/>
      <c r="E39" s="41"/>
      <c r="F39" s="78"/>
      <c r="G39" s="36"/>
    </row>
    <row r="40" spans="1:7" ht="12.75">
      <c r="A40" s="36"/>
      <c r="B40" s="74"/>
      <c r="C40" s="50" t="s">
        <v>26</v>
      </c>
      <c r="D40" s="50"/>
      <c r="E40" s="50"/>
      <c r="F40" s="77"/>
      <c r="G40" s="36"/>
    </row>
    <row r="41" spans="1:7" ht="12.75">
      <c r="A41" s="36"/>
      <c r="B41" s="74"/>
      <c r="C41" s="41"/>
      <c r="D41" s="41"/>
      <c r="E41" s="41"/>
      <c r="F41" s="78"/>
      <c r="G41" s="36"/>
    </row>
    <row r="42" spans="1:7" ht="12.75">
      <c r="A42" s="36"/>
      <c r="B42" s="74"/>
      <c r="C42" s="50" t="s">
        <v>28</v>
      </c>
      <c r="D42" s="50"/>
      <c r="E42" s="41"/>
      <c r="F42" s="78"/>
      <c r="G42" s="36"/>
    </row>
    <row r="43" spans="1:7" ht="12.75">
      <c r="A43" s="36"/>
      <c r="B43" s="74"/>
      <c r="C43" s="50" t="s">
        <v>30</v>
      </c>
      <c r="D43" s="50"/>
      <c r="E43" s="41"/>
      <c r="F43" s="78"/>
      <c r="G43" s="36"/>
    </row>
    <row r="44" spans="1:7" ht="12.75">
      <c r="A44" s="36"/>
      <c r="B44" s="74"/>
      <c r="C44" s="41"/>
      <c r="D44" s="41"/>
      <c r="E44" s="41"/>
      <c r="F44" s="78"/>
      <c r="G44" s="36"/>
    </row>
    <row r="45" spans="1:7" ht="13.5" thickBot="1">
      <c r="A45" s="36"/>
      <c r="B45" s="75"/>
      <c r="C45" s="71"/>
      <c r="D45" s="71"/>
      <c r="E45" s="71"/>
      <c r="F45" s="79"/>
      <c r="G45" s="36"/>
    </row>
    <row r="46" spans="1:7" ht="12.75">
      <c r="A46" s="36"/>
      <c r="B46" s="72"/>
      <c r="C46" s="72"/>
      <c r="D46" s="72"/>
      <c r="E46" s="72"/>
      <c r="F46" s="72"/>
      <c r="G46" s="36"/>
    </row>
    <row r="47" spans="1:7" ht="12.75">
      <c r="A47" s="36"/>
      <c r="B47" s="36"/>
      <c r="C47" s="36"/>
      <c r="D47" s="36"/>
      <c r="E47" s="36"/>
      <c r="F47" s="36"/>
      <c r="G47" s="36"/>
    </row>
    <row r="48" spans="1:7" ht="12.75">
      <c r="A48" s="36"/>
      <c r="B48" s="36"/>
      <c r="C48" s="36"/>
      <c r="D48" s="36"/>
      <c r="E48" s="36"/>
      <c r="F48" s="36"/>
      <c r="G48" s="36"/>
    </row>
    <row r="49" spans="1:7" ht="12.75">
      <c r="A49" s="36"/>
      <c r="B49" s="36"/>
      <c r="C49" s="36"/>
      <c r="D49" s="36"/>
      <c r="E49" s="36"/>
      <c r="F49" s="36"/>
      <c r="G49" s="36"/>
    </row>
    <row r="50" spans="1:7" ht="12.75">
      <c r="A50" s="36"/>
      <c r="B50" s="36"/>
      <c r="C50" s="36"/>
      <c r="D50" s="36"/>
      <c r="E50" s="36"/>
      <c r="F50" s="36"/>
      <c r="G50" s="36"/>
    </row>
    <row r="51" spans="1:7" ht="12.75">
      <c r="A51" s="36"/>
      <c r="B51" s="36"/>
      <c r="C51" s="36"/>
      <c r="D51" s="36"/>
      <c r="E51" s="36"/>
      <c r="F51" s="36"/>
      <c r="G51" s="36"/>
    </row>
  </sheetData>
  <sheetProtection password="CD74" sheet="1" objects="1" scenarios="1" selectLockedCells="1" selectUnlockedCells="1"/>
  <mergeCells count="23">
    <mergeCell ref="C37:D37"/>
    <mergeCell ref="C42:D42"/>
    <mergeCell ref="C33:D33"/>
    <mergeCell ref="C43:D43"/>
    <mergeCell ref="C40:F40"/>
    <mergeCell ref="C32:D32"/>
    <mergeCell ref="G1:G51"/>
    <mergeCell ref="B46:F51"/>
    <mergeCell ref="C44:F45"/>
    <mergeCell ref="E2:F39"/>
    <mergeCell ref="E41:F43"/>
    <mergeCell ref="C41:D41"/>
    <mergeCell ref="C39:D39"/>
    <mergeCell ref="C6:D6"/>
    <mergeCell ref="C34:C35"/>
    <mergeCell ref="C36:D36"/>
    <mergeCell ref="A1:A51"/>
    <mergeCell ref="B1:F1"/>
    <mergeCell ref="C31:D31"/>
    <mergeCell ref="B2:B45"/>
    <mergeCell ref="C7:D7"/>
    <mergeCell ref="C5:D5"/>
    <mergeCell ref="C38:D3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NuFlo</dc:creator>
  <cp:keywords/>
  <dc:description/>
  <cp:lastModifiedBy> </cp:lastModifiedBy>
  <cp:lastPrinted>2006-12-06T05:31:33Z</cp:lastPrinted>
  <dcterms:created xsi:type="dcterms:W3CDTF">2005-04-27T21:01:44Z</dcterms:created>
  <dcterms:modified xsi:type="dcterms:W3CDTF">2007-06-05T21:08:11Z</dcterms:modified>
  <cp:category/>
  <cp:version/>
  <cp:contentType/>
  <cp:contentStatus/>
</cp:coreProperties>
</file>